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471" i="1"/>
  <c r="J470"/>
  <c r="J469"/>
  <c r="J429"/>
  <c r="J428"/>
  <c r="J426"/>
  <c r="J388"/>
  <c r="J386"/>
  <c r="J384"/>
  <c r="J344"/>
  <c r="J343"/>
  <c r="J342"/>
  <c r="J349" s="1"/>
  <c r="J383" s="1"/>
  <c r="J304"/>
  <c r="J302"/>
  <c r="J300"/>
  <c r="J175"/>
  <c r="J177"/>
  <c r="J176"/>
  <c r="J136"/>
  <c r="J134"/>
  <c r="J139" s="1"/>
  <c r="J173" s="1"/>
  <c r="J132"/>
  <c r="J92"/>
  <c r="J90"/>
  <c r="J51"/>
  <c r="J50"/>
  <c r="J49"/>
  <c r="J48"/>
  <c r="J8"/>
  <c r="J6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509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67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425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I349"/>
  <c r="I383" s="1"/>
  <c r="H349"/>
  <c r="H383" s="1"/>
  <c r="G349"/>
  <c r="G383" s="1"/>
  <c r="F383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4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57"/>
  <c r="I257"/>
  <c r="H257"/>
  <c r="G257"/>
  <c r="F257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215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I139"/>
  <c r="I173" s="1"/>
  <c r="H139"/>
  <c r="H173" s="1"/>
  <c r="G139"/>
  <c r="G173" s="1"/>
  <c r="F173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13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89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I13"/>
  <c r="I47" s="1"/>
  <c r="H13"/>
  <c r="H47" s="1"/>
  <c r="G13"/>
  <c r="G47" s="1"/>
  <c r="F47"/>
  <c r="J13" l="1"/>
  <c r="J47" s="1"/>
  <c r="L27"/>
  <c r="L32"/>
  <c r="L479"/>
  <c r="L509"/>
  <c r="L395"/>
  <c r="L425"/>
  <c r="L123"/>
  <c r="L326"/>
  <c r="L321"/>
  <c r="L551"/>
  <c r="L521"/>
  <c r="L452"/>
  <c r="L447"/>
  <c r="L550"/>
  <c r="L536"/>
  <c r="L531"/>
  <c r="L578"/>
  <c r="L573"/>
  <c r="L153"/>
  <c r="L158"/>
  <c r="L437"/>
  <c r="L467"/>
  <c r="L242"/>
  <c r="L237"/>
  <c r="L207"/>
  <c r="L214"/>
  <c r="L74"/>
  <c r="L69"/>
  <c r="L291"/>
  <c r="L195"/>
  <c r="L200"/>
  <c r="L46"/>
  <c r="L298"/>
  <c r="L405"/>
  <c r="L410"/>
  <c r="L116"/>
  <c r="L111"/>
  <c r="L143"/>
  <c r="L173"/>
  <c r="L494"/>
  <c r="L489"/>
  <c r="L508"/>
  <c r="L227"/>
  <c r="L257"/>
  <c r="L59"/>
  <c r="L89"/>
  <c r="L593"/>
  <c r="L563"/>
  <c r="L165"/>
  <c r="L363"/>
  <c r="L368"/>
  <c r="L382"/>
  <c r="L417"/>
  <c r="L17"/>
  <c r="L47"/>
  <c r="L594"/>
  <c r="L585"/>
  <c r="L172"/>
  <c r="L333"/>
  <c r="L185"/>
  <c r="L215"/>
  <c r="L341"/>
  <c r="L311"/>
  <c r="L256"/>
  <c r="L340"/>
  <c r="L101"/>
  <c r="L131"/>
  <c r="L299"/>
  <c r="L269"/>
  <c r="L592"/>
  <c r="L466"/>
  <c r="L459"/>
  <c r="L353"/>
  <c r="L383"/>
  <c r="L543"/>
  <c r="L284"/>
  <c r="L279"/>
  <c r="L375"/>
  <c r="L81"/>
  <c r="L501"/>
  <c r="L424"/>
  <c r="L88"/>
  <c r="L130"/>
  <c r="L39"/>
  <c r="L249"/>
</calcChain>
</file>

<file path=xl/sharedStrings.xml><?xml version="1.0" encoding="utf-8"?>
<sst xmlns="http://schemas.openxmlformats.org/spreadsheetml/2006/main" count="618" uniqueCount="105">
  <si>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</si>
  <si>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</si>
  <si>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</si>
  <si>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</si>
  <si>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</si>
  <si>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</si>
  <si>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</si>
  <si>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</si>
  <si>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</si>
  <si>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</si>
  <si>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</si>
  <si>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</si>
  <si>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</si>
  <si>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</si>
  <si>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</si>
  <si>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</si>
  <si>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</si>
  <si>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</si>
  <si>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</si>
  <si>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</si>
  <si>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</si>
  <si>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</si>
  <si>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</si>
  <si>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</si>
  <si>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</si>
  <si>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</si>
  <si>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</si>
  <si>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</si>
  <si>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</si>
  <si>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</si>
  <si>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</si>
  <si>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</si>
  <si>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</si>
  <si>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</si>
  <si>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</si>
  <si>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</si>
  <si>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</si>
  <si>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</si>
  <si>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</si>
  <si>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</si>
  <si>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</si>
  <si>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</si>
  <si>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</si>
  <si>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</si>
  <si>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</si>
  <si>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МКОУСОШ №5</t>
  </si>
  <si>
    <t>директор  МКОУ СОШ №5</t>
  </si>
  <si>
    <t>М.С.Бабенко</t>
  </si>
  <si>
    <t>Каша вязкая молочная из риса с м/с</t>
  </si>
  <si>
    <t>250/10</t>
  </si>
  <si>
    <t>174/2017</t>
  </si>
  <si>
    <t>Чай с лимоном</t>
  </si>
  <si>
    <t>200/15/7</t>
  </si>
  <si>
    <t>377/2017</t>
  </si>
  <si>
    <t>Хлеб пшеничный</t>
  </si>
  <si>
    <t>30</t>
  </si>
  <si>
    <t>Хлеб пшеничный,Масло сливочное 72,5% м.д.ж.</t>
  </si>
  <si>
    <t>40</t>
  </si>
  <si>
    <t>14/2017</t>
  </si>
  <si>
    <t>Омлет натуральный</t>
  </si>
  <si>
    <t>160</t>
  </si>
  <si>
    <t>Икра кабачковая</t>
  </si>
  <si>
    <t>100</t>
  </si>
  <si>
    <t xml:space="preserve">Сок фруктовый </t>
  </si>
  <si>
    <t>200</t>
  </si>
  <si>
    <t>210/2017</t>
  </si>
  <si>
    <t>101/2004</t>
  </si>
  <si>
    <t>389/2017</t>
  </si>
  <si>
    <t>Макароны отварные с сыром</t>
  </si>
  <si>
    <t>220/10/30</t>
  </si>
  <si>
    <t>204/2017</t>
  </si>
  <si>
    <t>Кофейный напиток с молоком</t>
  </si>
  <si>
    <t>379/2017</t>
  </si>
  <si>
    <t>Запеканка из творога со сгущ.молоком</t>
  </si>
  <si>
    <t>150/20</t>
  </si>
  <si>
    <t>223/2017</t>
  </si>
  <si>
    <t>Чай с сахаром</t>
  </si>
  <si>
    <t>200/15</t>
  </si>
  <si>
    <t>376/2017</t>
  </si>
  <si>
    <t>Яблоко сезонное калиброванное (1 шт)</t>
  </si>
  <si>
    <t>140</t>
  </si>
  <si>
    <t>338/2017</t>
  </si>
  <si>
    <t>Компот из свежих яблок</t>
  </si>
  <si>
    <t>342/2017</t>
  </si>
  <si>
    <t>Котлета из птицы,Соус томатный</t>
  </si>
  <si>
    <t>Пюре  картофельное</t>
  </si>
  <si>
    <t>150</t>
  </si>
  <si>
    <t>312/2017</t>
  </si>
  <si>
    <t>294/2017</t>
  </si>
  <si>
    <t>Каша вязкая молочная из пшенной кр.с/м</t>
  </si>
  <si>
    <t>200/10</t>
  </si>
  <si>
    <t>173/2017</t>
  </si>
  <si>
    <t>Какао с молоком</t>
  </si>
  <si>
    <t>382/2017</t>
  </si>
  <si>
    <t>Биточки рыбные из минтая</t>
  </si>
  <si>
    <t>234/2017</t>
  </si>
  <si>
    <t>Каша вязкая молочная из пшеничной кр.с/м</t>
  </si>
  <si>
    <t>Плов из птицы</t>
  </si>
  <si>
    <t>90/200</t>
  </si>
  <si>
    <t>291/2017</t>
  </si>
  <si>
    <t>Котлета из говядины, соус  томатный</t>
  </si>
  <si>
    <t>Каша гречневая рассыпчатая</t>
  </si>
  <si>
    <t>268/2017</t>
  </si>
  <si>
    <t>348/2011</t>
  </si>
  <si>
    <t>302/2017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</si>
</sst>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7" xfId="0" applyFont="1" applyBorder="1" applyAlignment="1" applyProtection="1">
      <alignment horizontal="left"/>
      <protection locked="0"/>
    </xf>
    <xf numFmtId="49" fontId="11" fillId="0" borderId="28" xfId="0" applyNumberFormat="1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left"/>
      <protection locked="0"/>
    </xf>
    <xf numFmtId="49" fontId="11" fillId="0" borderId="31" xfId="0" applyNumberFormat="1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49" fontId="11" fillId="0" borderId="33" xfId="0" applyNumberFormat="1" applyFont="1" applyBorder="1" applyAlignment="1" applyProtection="1">
      <alignment horizontal="center"/>
      <protection locked="0"/>
    </xf>
    <xf numFmtId="0" fontId="11" fillId="0" borderId="34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6" xfId="0" applyFont="1" applyBorder="1" applyAlignment="1">
      <alignment horizontal="left"/>
    </xf>
    <xf numFmtId="49" fontId="11" fillId="0" borderId="37" xfId="0" applyNumberFormat="1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30" xfId="0" applyFont="1" applyBorder="1" applyAlignment="1">
      <alignment horizontal="left"/>
    </xf>
    <xf numFmtId="49" fontId="11" fillId="0" borderId="33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left"/>
    </xf>
    <xf numFmtId="0" fontId="11" fillId="0" borderId="3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35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12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left"/>
    </xf>
    <xf numFmtId="49" fontId="11" fillId="0" borderId="43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49" fontId="11" fillId="0" borderId="28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605" sqref="K60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66" t="s">
        <v>48</v>
      </c>
      <c r="F6" s="67" t="s">
        <v>49</v>
      </c>
      <c r="G6" s="68">
        <v>7</v>
      </c>
      <c r="H6" s="69">
        <v>8.3000000000000007</v>
      </c>
      <c r="I6" s="69">
        <v>50.88</v>
      </c>
      <c r="J6" s="70">
        <f>(G6+I6)*4+(H6*9)</f>
        <v>306.22000000000003</v>
      </c>
      <c r="K6" s="71" t="s">
        <v>50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72" t="s">
        <v>51</v>
      </c>
      <c r="F8" s="73" t="s">
        <v>52</v>
      </c>
      <c r="G8" s="74">
        <v>0.13</v>
      </c>
      <c r="H8" s="75">
        <v>0.02</v>
      </c>
      <c r="I8" s="75">
        <v>15.2</v>
      </c>
      <c r="J8" s="76">
        <f>(G8+I8)*4+(H8*9)</f>
        <v>61.5</v>
      </c>
      <c r="K8" s="77" t="s">
        <v>53</v>
      </c>
      <c r="L8" s="51"/>
    </row>
    <row r="9" spans="1:12" ht="15">
      <c r="A9" s="25"/>
      <c r="B9" s="16"/>
      <c r="C9" s="11"/>
      <c r="D9" s="7" t="s">
        <v>23</v>
      </c>
      <c r="E9" s="72" t="s">
        <v>56</v>
      </c>
      <c r="F9" s="78" t="s">
        <v>57</v>
      </c>
      <c r="G9" s="79">
        <v>2.5499999999999998</v>
      </c>
      <c r="H9" s="75">
        <v>7.56</v>
      </c>
      <c r="I9" s="75">
        <v>18.059999999999999</v>
      </c>
      <c r="J9" s="80">
        <v>150.47999999999999</v>
      </c>
      <c r="K9" s="77" t="s">
        <v>58</v>
      </c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v>522</v>
      </c>
      <c r="G13" s="21">
        <f t="shared" ref="G13:J13" si="0">SUM(G6:G12)</f>
        <v>9.68</v>
      </c>
      <c r="H13" s="21">
        <f t="shared" si="0"/>
        <v>15.879999999999999</v>
      </c>
      <c r="I13" s="21">
        <f t="shared" si="0"/>
        <v>84.14</v>
      </c>
      <c r="J13" s="21">
        <f t="shared" si="0"/>
        <v>518.20000000000005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522</v>
      </c>
      <c r="G47" s="34">
        <f t="shared" ref="G47:J47" si="7">G13+G17+G27+G32+G39+G46</f>
        <v>9.68</v>
      </c>
      <c r="H47" s="34">
        <f t="shared" si="7"/>
        <v>15.879999999999999</v>
      </c>
      <c r="I47" s="34">
        <f t="shared" si="7"/>
        <v>84.14</v>
      </c>
      <c r="J47" s="34">
        <f t="shared" si="7"/>
        <v>518.20000000000005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81" t="s">
        <v>59</v>
      </c>
      <c r="F48" s="82" t="s">
        <v>60</v>
      </c>
      <c r="G48" s="83">
        <v>16.170000000000002</v>
      </c>
      <c r="H48" s="84">
        <v>28.8</v>
      </c>
      <c r="I48" s="84">
        <v>3.06</v>
      </c>
      <c r="J48" s="85">
        <f>(G48+I48)*4+(H48*9)</f>
        <v>336.12</v>
      </c>
      <c r="K48" s="96" t="s">
        <v>65</v>
      </c>
      <c r="L48" s="48"/>
    </row>
    <row r="49" spans="1:12" ht="15">
      <c r="A49" s="15"/>
      <c r="B49" s="16"/>
      <c r="C49" s="11"/>
      <c r="D49" s="6"/>
      <c r="E49" s="86" t="s">
        <v>61</v>
      </c>
      <c r="F49" s="87" t="s">
        <v>62</v>
      </c>
      <c r="G49" s="88">
        <v>2</v>
      </c>
      <c r="H49" s="89">
        <v>4.7</v>
      </c>
      <c r="I49" s="89">
        <v>5.93</v>
      </c>
      <c r="J49" s="90">
        <f>(G49+I49)*4+(H49*9)</f>
        <v>74.02000000000001</v>
      </c>
      <c r="K49" s="97" t="s">
        <v>66</v>
      </c>
      <c r="L49" s="51"/>
    </row>
    <row r="50" spans="1:12" ht="15">
      <c r="A50" s="15"/>
      <c r="B50" s="16"/>
      <c r="C50" s="11"/>
      <c r="D50" s="7" t="s">
        <v>22</v>
      </c>
      <c r="E50" s="91" t="s">
        <v>63</v>
      </c>
      <c r="F50" s="87" t="s">
        <v>64</v>
      </c>
      <c r="G50" s="92">
        <v>0.7</v>
      </c>
      <c r="H50" s="93">
        <v>0.3</v>
      </c>
      <c r="I50" s="93">
        <v>20.76</v>
      </c>
      <c r="J50" s="94">
        <f>(G50+I50)*4+(H50*9)</f>
        <v>88.54</v>
      </c>
      <c r="K50" s="97" t="s">
        <v>67</v>
      </c>
      <c r="L50" s="51"/>
    </row>
    <row r="51" spans="1:12" ht="15">
      <c r="A51" s="15"/>
      <c r="B51" s="16"/>
      <c r="C51" s="11"/>
      <c r="D51" s="7" t="s">
        <v>23</v>
      </c>
      <c r="E51" s="86" t="s">
        <v>54</v>
      </c>
      <c r="F51" s="87" t="s">
        <v>57</v>
      </c>
      <c r="G51" s="92">
        <v>3.29</v>
      </c>
      <c r="H51" s="93">
        <v>0.41</v>
      </c>
      <c r="I51" s="93">
        <v>23.9</v>
      </c>
      <c r="J51" s="95">
        <f>(G51+I51)*4+(H51*9)</f>
        <v>112.44999999999999</v>
      </c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v>500</v>
      </c>
      <c r="G55" s="21">
        <f t="shared" ref="G55" si="8">SUM(G48:G54)</f>
        <v>22.16</v>
      </c>
      <c r="H55" s="21">
        <f t="shared" ref="H55" si="9">SUM(H48:H54)</f>
        <v>34.209999999999994</v>
      </c>
      <c r="I55" s="21">
        <f t="shared" ref="I55" si="10">SUM(I48:I54)</f>
        <v>53.65</v>
      </c>
      <c r="J55" s="21">
        <f t="shared" ref="J55" si="11">SUM(J48:J54)</f>
        <v>611.13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500</v>
      </c>
      <c r="G89" s="34">
        <f t="shared" ref="G89" si="38">G55+G59+G69+G74+G81+G88</f>
        <v>22.16</v>
      </c>
      <c r="H89" s="34">
        <f t="shared" ref="H89" si="39">H55+H59+H69+H74+H81+H88</f>
        <v>34.209999999999994</v>
      </c>
      <c r="I89" s="34">
        <f t="shared" ref="I89" si="40">I55+I59+I69+I74+I81+I88</f>
        <v>53.65</v>
      </c>
      <c r="J89" s="34">
        <f t="shared" ref="J89" si="41">J55+J59+J69+J74+J81+J88</f>
        <v>611.13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98" t="s">
        <v>68</v>
      </c>
      <c r="F90" s="99" t="s">
        <v>69</v>
      </c>
      <c r="G90" s="88">
        <v>17.11</v>
      </c>
      <c r="H90" s="89">
        <v>13.4</v>
      </c>
      <c r="I90" s="89">
        <v>41.3</v>
      </c>
      <c r="J90" s="90">
        <f>(G90+I90)*4+(H90*9)</f>
        <v>354.24</v>
      </c>
      <c r="K90" s="100" t="s">
        <v>70</v>
      </c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86" t="s">
        <v>71</v>
      </c>
      <c r="F92" s="87" t="s">
        <v>64</v>
      </c>
      <c r="G92" s="92">
        <v>3.12</v>
      </c>
      <c r="H92" s="93">
        <v>2.67</v>
      </c>
      <c r="I92" s="93">
        <v>24.17</v>
      </c>
      <c r="J92" s="101">
        <f>(G92+I92)*4+(H92*9)</f>
        <v>133.19</v>
      </c>
      <c r="K92" s="97" t="s">
        <v>72</v>
      </c>
      <c r="L92" s="51"/>
    </row>
    <row r="93" spans="1:12" ht="15">
      <c r="A93" s="25"/>
      <c r="B93" s="16"/>
      <c r="C93" s="11"/>
      <c r="D93" s="7" t="s">
        <v>23</v>
      </c>
      <c r="E93" s="72" t="s">
        <v>56</v>
      </c>
      <c r="F93" s="78" t="s">
        <v>57</v>
      </c>
      <c r="G93" s="79">
        <v>2.5499999999999998</v>
      </c>
      <c r="H93" s="75">
        <v>7.56</v>
      </c>
      <c r="I93" s="75">
        <v>18.059999999999999</v>
      </c>
      <c r="J93" s="80">
        <v>150.47999999999999</v>
      </c>
      <c r="K93" s="77" t="s">
        <v>58</v>
      </c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v>500</v>
      </c>
      <c r="G97" s="21">
        <f t="shared" ref="G97" si="43">SUM(G90:G96)</f>
        <v>22.78</v>
      </c>
      <c r="H97" s="21">
        <f t="shared" ref="H97" si="44">SUM(H90:H96)</f>
        <v>23.63</v>
      </c>
      <c r="I97" s="21">
        <f t="shared" ref="I97" si="45">SUM(I90:I96)</f>
        <v>83.53</v>
      </c>
      <c r="J97" s="21">
        <f t="shared" ref="J97" si="46">SUM(J90:J96)</f>
        <v>637.91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500</v>
      </c>
      <c r="G131" s="34">
        <f t="shared" ref="G131" si="72">G97+G101+G111+G116+G123+G130</f>
        <v>22.78</v>
      </c>
      <c r="H131" s="34">
        <f t="shared" ref="H131" si="73">H97+H101+H111+H116+H123+H130</f>
        <v>23.63</v>
      </c>
      <c r="I131" s="34">
        <f t="shared" ref="I131" si="74">I97+I101+I111+I116+I123+I130</f>
        <v>83.53</v>
      </c>
      <c r="J131" s="34">
        <f t="shared" ref="J131" si="75">J97+J101+J111+J116+J123+J130</f>
        <v>637.91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98" t="s">
        <v>73</v>
      </c>
      <c r="F132" s="87" t="s">
        <v>74</v>
      </c>
      <c r="G132" s="88">
        <v>20.46</v>
      </c>
      <c r="H132" s="89">
        <v>15.48</v>
      </c>
      <c r="I132" s="89">
        <v>49.2</v>
      </c>
      <c r="J132" s="102">
        <f>(G132+I132)*4+(H132*9)</f>
        <v>417.96</v>
      </c>
      <c r="K132" s="103" t="s">
        <v>75</v>
      </c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86" t="s">
        <v>76</v>
      </c>
      <c r="F134" s="97" t="s">
        <v>77</v>
      </c>
      <c r="G134" s="92">
        <v>0.2</v>
      </c>
      <c r="H134" s="93">
        <v>0.02</v>
      </c>
      <c r="I134" s="93">
        <v>15</v>
      </c>
      <c r="J134" s="95">
        <f>(G134+I134)*4+(H134*9)</f>
        <v>60.98</v>
      </c>
      <c r="K134" s="97" t="s">
        <v>78</v>
      </c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104" t="s">
        <v>79</v>
      </c>
      <c r="F136" s="105" t="s">
        <v>80</v>
      </c>
      <c r="G136" s="106">
        <v>0.56000000000000005</v>
      </c>
      <c r="H136" s="107">
        <v>0.56000000000000005</v>
      </c>
      <c r="I136" s="107">
        <v>13.72</v>
      </c>
      <c r="J136" s="108">
        <f>(G136+I136)*4+(H136*9)</f>
        <v>62.160000000000004</v>
      </c>
      <c r="K136" s="109" t="s">
        <v>81</v>
      </c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v>525</v>
      </c>
      <c r="G139" s="21">
        <f t="shared" ref="G139" si="77">SUM(G132:G138)</f>
        <v>21.22</v>
      </c>
      <c r="H139" s="21">
        <f t="shared" ref="H139" si="78">SUM(H132:H138)</f>
        <v>16.059999999999999</v>
      </c>
      <c r="I139" s="21">
        <f t="shared" ref="I139" si="79">SUM(I132:I138)</f>
        <v>77.92</v>
      </c>
      <c r="J139" s="21">
        <f t="shared" ref="J139" si="80">SUM(J132:J138)</f>
        <v>541.1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525</v>
      </c>
      <c r="G173" s="34">
        <f t="shared" ref="G173" si="107">G139+G143+G153+G158+G165+G172</f>
        <v>21.22</v>
      </c>
      <c r="H173" s="34">
        <f t="shared" ref="H173" si="108">H139+H143+H153+H158+H165+H172</f>
        <v>16.059999999999999</v>
      </c>
      <c r="I173" s="34">
        <f t="shared" ref="I173" si="109">I139+I143+I153+I158+I165+I172</f>
        <v>77.92</v>
      </c>
      <c r="J173" s="34">
        <f t="shared" ref="J173" si="110">J139+J143+J153+J158+J165+J172</f>
        <v>541.1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84</v>
      </c>
      <c r="F174" s="48">
        <v>140</v>
      </c>
      <c r="G174" s="48">
        <v>14.47</v>
      </c>
      <c r="H174" s="48">
        <v>17.850000000000001</v>
      </c>
      <c r="I174" s="48">
        <v>18.2</v>
      </c>
      <c r="J174" s="48">
        <v>291.33</v>
      </c>
      <c r="K174" s="97" t="s">
        <v>88</v>
      </c>
      <c r="L174" s="48"/>
    </row>
    <row r="175" spans="1:12" ht="15">
      <c r="A175" s="25"/>
      <c r="B175" s="16"/>
      <c r="C175" s="11"/>
      <c r="D175" s="6"/>
      <c r="E175" s="86" t="s">
        <v>85</v>
      </c>
      <c r="F175" s="110" t="s">
        <v>86</v>
      </c>
      <c r="G175" s="111">
        <v>3.06</v>
      </c>
      <c r="H175" s="93">
        <v>4.8</v>
      </c>
      <c r="I175" s="93">
        <v>20.440000000000001</v>
      </c>
      <c r="J175" s="101">
        <f>(G175+I175)*4+(H175*9)</f>
        <v>137.19999999999999</v>
      </c>
      <c r="K175" s="97" t="s">
        <v>87</v>
      </c>
      <c r="L175" s="51"/>
    </row>
    <row r="176" spans="1:12" ht="15">
      <c r="A176" s="25"/>
      <c r="B176" s="16"/>
      <c r="C176" s="11"/>
      <c r="D176" s="7" t="s">
        <v>22</v>
      </c>
      <c r="E176" s="86" t="s">
        <v>82</v>
      </c>
      <c r="F176" s="87" t="s">
        <v>64</v>
      </c>
      <c r="G176" s="92">
        <v>0.15</v>
      </c>
      <c r="H176" s="93">
        <v>0.15</v>
      </c>
      <c r="I176" s="93">
        <v>23.8</v>
      </c>
      <c r="J176" s="94">
        <f>(G176+I176)*4+(H176*9)</f>
        <v>97.149999999999991</v>
      </c>
      <c r="K176" s="97" t="s">
        <v>83</v>
      </c>
      <c r="L176" s="51"/>
    </row>
    <row r="177" spans="1:12" ht="15">
      <c r="A177" s="25"/>
      <c r="B177" s="16"/>
      <c r="C177" s="11"/>
      <c r="D177" s="7" t="s">
        <v>23</v>
      </c>
      <c r="E177" s="86" t="s">
        <v>54</v>
      </c>
      <c r="F177" s="87" t="s">
        <v>55</v>
      </c>
      <c r="G177" s="92">
        <v>2.4700000000000002</v>
      </c>
      <c r="H177" s="93">
        <v>0.31</v>
      </c>
      <c r="I177" s="93">
        <v>17.93</v>
      </c>
      <c r="J177" s="95">
        <f>(G177+I177)*4+(H177*9)</f>
        <v>84.39</v>
      </c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v>520</v>
      </c>
      <c r="G181" s="21">
        <f t="shared" ref="G181" si="112">SUM(G174:G180)</f>
        <v>20.149999999999999</v>
      </c>
      <c r="H181" s="21">
        <f t="shared" ref="H181" si="113">SUM(H174:H180)</f>
        <v>23.11</v>
      </c>
      <c r="I181" s="21">
        <f t="shared" ref="I181" si="114">SUM(I174:I180)</f>
        <v>80.37</v>
      </c>
      <c r="J181" s="21">
        <f t="shared" ref="J181" si="115">SUM(J174:J180)</f>
        <v>610.06999999999994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520</v>
      </c>
      <c r="G215" s="34">
        <f t="shared" ref="G215" si="141">G181+G185+G195+G200+G207+G214</f>
        <v>20.149999999999999</v>
      </c>
      <c r="H215" s="34">
        <f t="shared" ref="H215" si="142">H181+H185+H195+H200+H207+H214</f>
        <v>23.11</v>
      </c>
      <c r="I215" s="34">
        <f t="shared" ref="I215" si="143">I181+I185+I195+I200+I207+I214</f>
        <v>80.37</v>
      </c>
      <c r="J215" s="34">
        <f t="shared" ref="J215" si="144">J181+J185+J195+J200+J207+J214</f>
        <v>610.06999999999994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112"/>
      <c r="F216" s="113"/>
      <c r="G216" s="88"/>
      <c r="H216" s="89"/>
      <c r="I216" s="89"/>
      <c r="J216" s="90"/>
      <c r="K216" s="100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86"/>
      <c r="F218" s="87"/>
      <c r="G218" s="92"/>
      <c r="H218" s="93"/>
      <c r="I218" s="93"/>
      <c r="J218" s="95"/>
      <c r="K218" s="97"/>
      <c r="L218" s="51"/>
    </row>
    <row r="219" spans="1:12" ht="15">
      <c r="A219" s="25"/>
      <c r="B219" s="16"/>
      <c r="C219" s="11"/>
      <c r="D219" s="7" t="s">
        <v>23</v>
      </c>
      <c r="E219" s="72"/>
      <c r="F219" s="78"/>
      <c r="G219" s="79"/>
      <c r="H219" s="75"/>
      <c r="I219" s="75"/>
      <c r="J219" s="80"/>
      <c r="K219" s="77"/>
      <c r="L219" s="51"/>
    </row>
    <row r="220" spans="1:12" ht="15">
      <c r="A220" s="25"/>
      <c r="B220" s="16"/>
      <c r="C220" s="11"/>
      <c r="D220" s="7" t="s">
        <v>24</v>
      </c>
      <c r="E220" s="104"/>
      <c r="F220" s="105"/>
      <c r="G220" s="106"/>
      <c r="H220" s="107"/>
      <c r="I220" s="107"/>
      <c r="J220" s="108"/>
      <c r="K220" s="109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/>
      <c r="G223" s="21"/>
      <c r="H223" s="21"/>
      <c r="I223" s="21"/>
      <c r="J223" s="21"/>
      <c r="K223" s="27"/>
      <c r="L223" s="21">
        <f t="shared" ref="L223:L265" si="146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2">SUM(G228:G236)</f>
        <v>0</v>
      </c>
      <c r="H237" s="21">
        <f t="shared" ref="H237" si="153">SUM(H228:H236)</f>
        <v>0</v>
      </c>
      <c r="I237" s="21">
        <f t="shared" ref="I237" si="154">SUM(I228:I236)</f>
        <v>0</v>
      </c>
      <c r="J237" s="21">
        <f t="shared" ref="J237" si="155">SUM(J228:J236)</f>
        <v>0</v>
      </c>
      <c r="K237" s="27"/>
      <c r="L237" s="21">
        <f t="shared" ref="L237" ca="1" si="156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7">SUM(G238:G241)</f>
        <v>0</v>
      </c>
      <c r="H242" s="21">
        <f t="shared" ref="H242" si="158">SUM(H238:H241)</f>
        <v>0</v>
      </c>
      <c r="I242" s="21">
        <f t="shared" ref="I242" si="159">SUM(I238:I241)</f>
        <v>0</v>
      </c>
      <c r="J242" s="21">
        <f t="shared" ref="J242" si="160">SUM(J238:J241)</f>
        <v>0</v>
      </c>
      <c r="K242" s="27"/>
      <c r="L242" s="21">
        <f t="shared" ref="L242" ca="1" si="16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2">SUM(G243:G248)</f>
        <v>0</v>
      </c>
      <c r="H249" s="21">
        <f t="shared" ref="H249" si="163">SUM(H243:H248)</f>
        <v>0</v>
      </c>
      <c r="I249" s="21">
        <f t="shared" ref="I249" si="164">SUM(I243:I248)</f>
        <v>0</v>
      </c>
      <c r="J249" s="21">
        <f t="shared" ref="J249" si="165">SUM(J243:J248)</f>
        <v>0</v>
      </c>
      <c r="K249" s="27"/>
      <c r="L249" s="21">
        <f t="shared" ref="L249" ca="1" si="166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7">SUM(G250:G255)</f>
        <v>0</v>
      </c>
      <c r="H256" s="21">
        <f t="shared" ref="H256" si="168">SUM(H250:H255)</f>
        <v>0</v>
      </c>
      <c r="I256" s="21">
        <f t="shared" ref="I256" si="169">SUM(I250:I255)</f>
        <v>0</v>
      </c>
      <c r="J256" s="21">
        <f t="shared" ref="J256" si="170">SUM(J250:J255)</f>
        <v>0</v>
      </c>
      <c r="K256" s="27"/>
      <c r="L256" s="21">
        <f t="shared" ref="L256" ca="1" si="17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2">G223+G227+G237+G242+G249+G256</f>
        <v>0</v>
      </c>
      <c r="H257" s="34">
        <f t="shared" ref="H257" si="173">H223+H227+H237+H242+H249+H256</f>
        <v>0</v>
      </c>
      <c r="I257" s="34">
        <f t="shared" ref="I257" si="174">I223+I227+I237+I242+I249+I256</f>
        <v>0</v>
      </c>
      <c r="J257" s="34">
        <f t="shared" ref="J257" si="175">J223+J227+J237+J242+J249+J256</f>
        <v>0</v>
      </c>
      <c r="K257" s="35"/>
      <c r="L257" s="34">
        <f t="shared" ref="L257" ca="1" si="176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86"/>
      <c r="F258" s="114"/>
      <c r="G258" s="111"/>
      <c r="H258" s="93"/>
      <c r="I258" s="93"/>
      <c r="J258" s="101"/>
      <c r="K258" s="97"/>
      <c r="L258" s="48"/>
    </row>
    <row r="259" spans="1:12" ht="15">
      <c r="A259" s="25"/>
      <c r="B259" s="16"/>
      <c r="C259" s="11"/>
      <c r="D259" s="6"/>
      <c r="E259" s="86"/>
      <c r="F259" s="110"/>
      <c r="G259" s="111"/>
      <c r="H259" s="93"/>
      <c r="I259" s="93"/>
      <c r="J259" s="101"/>
      <c r="K259" s="97"/>
      <c r="L259" s="51"/>
    </row>
    <row r="260" spans="1:12" ht="15">
      <c r="A260" s="25"/>
      <c r="B260" s="16"/>
      <c r="C260" s="11"/>
      <c r="D260" s="7" t="s">
        <v>22</v>
      </c>
      <c r="E260" s="86"/>
      <c r="F260" s="110"/>
      <c r="G260" s="111"/>
      <c r="H260" s="93"/>
      <c r="I260" s="93"/>
      <c r="J260" s="101"/>
      <c r="K260" s="97"/>
      <c r="L260" s="51"/>
    </row>
    <row r="261" spans="1:12" ht="15">
      <c r="A261" s="25"/>
      <c r="B261" s="16"/>
      <c r="C261" s="11"/>
      <c r="D261" s="7" t="s">
        <v>23</v>
      </c>
      <c r="E261" s="72"/>
      <c r="F261" s="78"/>
      <c r="G261" s="79"/>
      <c r="H261" s="75"/>
      <c r="I261" s="75"/>
      <c r="J261" s="80"/>
      <c r="K261" s="97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/>
      <c r="G265" s="21"/>
      <c r="H265" s="21"/>
      <c r="I265" s="21"/>
      <c r="J265" s="21"/>
      <c r="K265" s="27"/>
      <c r="L265" s="21">
        <f t="shared" si="146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7">SUM(G266:G268)</f>
        <v>0</v>
      </c>
      <c r="H269" s="21">
        <f t="shared" ref="H269" si="178">SUM(H266:H268)</f>
        <v>0</v>
      </c>
      <c r="I269" s="21">
        <f t="shared" ref="I269" si="179">SUM(I266:I268)</f>
        <v>0</v>
      </c>
      <c r="J269" s="21">
        <f t="shared" ref="J269" si="180">SUM(J266:J268)</f>
        <v>0</v>
      </c>
      <c r="K269" s="27"/>
      <c r="L269" s="21">
        <f t="shared" ref="L269" ca="1" si="18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2">SUM(G270:G278)</f>
        <v>0</v>
      </c>
      <c r="H279" s="21">
        <f t="shared" ref="H279" si="183">SUM(H270:H278)</f>
        <v>0</v>
      </c>
      <c r="I279" s="21">
        <f t="shared" ref="I279" si="184">SUM(I270:I278)</f>
        <v>0</v>
      </c>
      <c r="J279" s="21">
        <f t="shared" ref="J279" si="185">SUM(J270:J278)</f>
        <v>0</v>
      </c>
      <c r="K279" s="27"/>
      <c r="L279" s="21">
        <f t="shared" ref="L279" ca="1" si="186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7">SUM(G280:G283)</f>
        <v>0</v>
      </c>
      <c r="H284" s="21">
        <f t="shared" ref="H284" si="188">SUM(H280:H283)</f>
        <v>0</v>
      </c>
      <c r="I284" s="21">
        <f t="shared" ref="I284" si="189">SUM(I280:I283)</f>
        <v>0</v>
      </c>
      <c r="J284" s="21">
        <f t="shared" ref="J284" si="190">SUM(J280:J283)</f>
        <v>0</v>
      </c>
      <c r="K284" s="27"/>
      <c r="L284" s="21">
        <f t="shared" ref="L284" ca="1" si="19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2">SUM(G285:G290)</f>
        <v>0</v>
      </c>
      <c r="H291" s="21">
        <f t="shared" ref="H291" si="193">SUM(H285:H290)</f>
        <v>0</v>
      </c>
      <c r="I291" s="21">
        <f t="shared" ref="I291" si="194">SUM(I285:I290)</f>
        <v>0</v>
      </c>
      <c r="J291" s="21">
        <f t="shared" ref="J291" si="195">SUM(J285:J290)</f>
        <v>0</v>
      </c>
      <c r="K291" s="27"/>
      <c r="L291" s="21">
        <f t="shared" ref="L291" ca="1" si="196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7">SUM(G292:G297)</f>
        <v>0</v>
      </c>
      <c r="H298" s="21">
        <f t="shared" ref="H298" si="198">SUM(H292:H297)</f>
        <v>0</v>
      </c>
      <c r="I298" s="21">
        <f t="shared" ref="I298" si="199">SUM(I292:I297)</f>
        <v>0</v>
      </c>
      <c r="J298" s="21">
        <f t="shared" ref="J298" si="200">SUM(J292:J297)</f>
        <v>0</v>
      </c>
      <c r="K298" s="27"/>
      <c r="L298" s="21">
        <f t="shared" ref="L298" ca="1" si="201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/>
      <c r="G299" s="34"/>
      <c r="H299" s="34"/>
      <c r="I299" s="34"/>
      <c r="J299" s="34"/>
      <c r="K299" s="35"/>
      <c r="L299" s="34">
        <f t="shared" ref="L299" ca="1" si="202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112" t="s">
        <v>89</v>
      </c>
      <c r="F300" s="113" t="s">
        <v>90</v>
      </c>
      <c r="G300" s="88">
        <v>5.67</v>
      </c>
      <c r="H300" s="89">
        <v>5.28</v>
      </c>
      <c r="I300" s="89">
        <v>32.549999999999997</v>
      </c>
      <c r="J300" s="90">
        <f>(G300+I300)*4+(H300*9)</f>
        <v>200.4</v>
      </c>
      <c r="K300" s="100" t="s">
        <v>91</v>
      </c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86" t="s">
        <v>92</v>
      </c>
      <c r="F302" s="87" t="s">
        <v>64</v>
      </c>
      <c r="G302" s="92">
        <v>4.2</v>
      </c>
      <c r="H302" s="93">
        <v>3.62</v>
      </c>
      <c r="I302" s="93">
        <v>21.28</v>
      </c>
      <c r="J302" s="95">
        <f>(G302+I302)*4+(H302*9)</f>
        <v>134.5</v>
      </c>
      <c r="K302" s="97" t="s">
        <v>93</v>
      </c>
      <c r="L302" s="51"/>
    </row>
    <row r="303" spans="1:12" ht="15">
      <c r="A303" s="25"/>
      <c r="B303" s="16"/>
      <c r="C303" s="11"/>
      <c r="D303" s="7" t="s">
        <v>23</v>
      </c>
      <c r="E303" s="72" t="s">
        <v>56</v>
      </c>
      <c r="F303" s="78" t="s">
        <v>57</v>
      </c>
      <c r="G303" s="79">
        <v>2.5499999999999998</v>
      </c>
      <c r="H303" s="75">
        <v>7.56</v>
      </c>
      <c r="I303" s="75">
        <v>18.059999999999999</v>
      </c>
      <c r="J303" s="80">
        <v>150.47999999999999</v>
      </c>
      <c r="K303" s="77" t="s">
        <v>58</v>
      </c>
      <c r="L303" s="51"/>
    </row>
    <row r="304" spans="1:12" ht="15">
      <c r="A304" s="25"/>
      <c r="B304" s="16"/>
      <c r="C304" s="11"/>
      <c r="D304" s="7" t="s">
        <v>24</v>
      </c>
      <c r="E304" s="104" t="s">
        <v>79</v>
      </c>
      <c r="F304" s="105" t="s">
        <v>80</v>
      </c>
      <c r="G304" s="106">
        <v>0.56000000000000005</v>
      </c>
      <c r="H304" s="107">
        <v>0.56000000000000005</v>
      </c>
      <c r="I304" s="107">
        <v>13.72</v>
      </c>
      <c r="J304" s="108">
        <f>(G304+I304)*4+(H304*9)</f>
        <v>62.160000000000004</v>
      </c>
      <c r="K304" s="109" t="s">
        <v>81</v>
      </c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v>590</v>
      </c>
      <c r="G307" s="21">
        <f t="shared" ref="G307" si="203">SUM(G300:G306)</f>
        <v>12.980000000000002</v>
      </c>
      <c r="H307" s="21">
        <f t="shared" ref="H307" si="204">SUM(H300:H306)</f>
        <v>17.02</v>
      </c>
      <c r="I307" s="21">
        <f t="shared" ref="I307" si="205">SUM(I300:I306)</f>
        <v>85.61</v>
      </c>
      <c r="J307" s="21">
        <f t="shared" ref="J307" si="206">SUM(J300:J306)</f>
        <v>547.54</v>
      </c>
      <c r="K307" s="27"/>
      <c r="L307" s="21">
        <f t="shared" ref="L307:L349" si="207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8">SUM(G308:G310)</f>
        <v>0</v>
      </c>
      <c r="H311" s="21">
        <f t="shared" ref="H311" si="209">SUM(H308:H310)</f>
        <v>0</v>
      </c>
      <c r="I311" s="21">
        <f t="shared" ref="I311" si="210">SUM(I308:I310)</f>
        <v>0</v>
      </c>
      <c r="J311" s="21">
        <f t="shared" ref="J311" si="211">SUM(J308:J310)</f>
        <v>0</v>
      </c>
      <c r="K311" s="27"/>
      <c r="L311" s="21">
        <f t="shared" ref="L311" ca="1" si="212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3">SUM(G312:G320)</f>
        <v>0</v>
      </c>
      <c r="H321" s="21">
        <f t="shared" ref="H321" si="214">SUM(H312:H320)</f>
        <v>0</v>
      </c>
      <c r="I321" s="21">
        <f t="shared" ref="I321" si="215">SUM(I312:I320)</f>
        <v>0</v>
      </c>
      <c r="J321" s="21">
        <f t="shared" ref="J321" si="216">SUM(J312:J320)</f>
        <v>0</v>
      </c>
      <c r="K321" s="27"/>
      <c r="L321" s="21">
        <f t="shared" ref="L321" ca="1" si="217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8">SUM(G322:G325)</f>
        <v>0</v>
      </c>
      <c r="H326" s="21">
        <f t="shared" ref="H326" si="219">SUM(H322:H325)</f>
        <v>0</v>
      </c>
      <c r="I326" s="21">
        <f t="shared" ref="I326" si="220">SUM(I322:I325)</f>
        <v>0</v>
      </c>
      <c r="J326" s="21">
        <f t="shared" ref="J326" si="221">SUM(J322:J325)</f>
        <v>0</v>
      </c>
      <c r="K326" s="27"/>
      <c r="L326" s="21">
        <f t="shared" ref="L326" ca="1" si="222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3">SUM(G327:G332)</f>
        <v>0</v>
      </c>
      <c r="H333" s="21">
        <f t="shared" ref="H333" si="224">SUM(H327:H332)</f>
        <v>0</v>
      </c>
      <c r="I333" s="21">
        <f t="shared" ref="I333" si="225">SUM(I327:I332)</f>
        <v>0</v>
      </c>
      <c r="J333" s="21">
        <f t="shared" ref="J333" si="226">SUM(J327:J332)</f>
        <v>0</v>
      </c>
      <c r="K333" s="27"/>
      <c r="L333" s="21">
        <f t="shared" ref="L333" ca="1" si="227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8">SUM(G334:G339)</f>
        <v>0</v>
      </c>
      <c r="H340" s="21">
        <f t="shared" ref="H340" si="229">SUM(H334:H339)</f>
        <v>0</v>
      </c>
      <c r="I340" s="21">
        <f t="shared" ref="I340" si="230">SUM(I334:I339)</f>
        <v>0</v>
      </c>
      <c r="J340" s="21">
        <f t="shared" ref="J340" si="231">SUM(J334:J339)</f>
        <v>0</v>
      </c>
      <c r="K340" s="27"/>
      <c r="L340" s="21">
        <f t="shared" ref="L340" ca="1" si="232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590</v>
      </c>
      <c r="G341" s="34">
        <f t="shared" ref="G341" si="233">G307+G311+G321+G326+G333+G340</f>
        <v>12.980000000000002</v>
      </c>
      <c r="H341" s="34">
        <f t="shared" ref="H341" si="234">H307+H311+H321+H326+H333+H340</f>
        <v>17.02</v>
      </c>
      <c r="I341" s="34">
        <f t="shared" ref="I341" si="235">I307+I311+I321+I326+I333+I340</f>
        <v>85.61</v>
      </c>
      <c r="J341" s="34">
        <f t="shared" ref="J341" si="236">J307+J311+J321+J326+J333+J340</f>
        <v>547.54</v>
      </c>
      <c r="K341" s="35"/>
      <c r="L341" s="34">
        <f t="shared" ref="L341" ca="1" si="237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86" t="s">
        <v>94</v>
      </c>
      <c r="F342" s="114">
        <v>90</v>
      </c>
      <c r="G342" s="111">
        <v>13.7</v>
      </c>
      <c r="H342" s="93">
        <v>7</v>
      </c>
      <c r="I342" s="93">
        <v>12</v>
      </c>
      <c r="J342" s="101">
        <f>(G342+I342)*4+(H342*9)</f>
        <v>165.8</v>
      </c>
      <c r="K342" s="97" t="s">
        <v>95</v>
      </c>
      <c r="L342" s="48"/>
    </row>
    <row r="343" spans="1:12" ht="15">
      <c r="A343" s="15"/>
      <c r="B343" s="16"/>
      <c r="C343" s="11"/>
      <c r="D343" s="6"/>
      <c r="E343" s="86" t="s">
        <v>85</v>
      </c>
      <c r="F343" s="110" t="s">
        <v>86</v>
      </c>
      <c r="G343" s="111">
        <v>3.06</v>
      </c>
      <c r="H343" s="93">
        <v>4.8</v>
      </c>
      <c r="I343" s="93">
        <v>20.440000000000001</v>
      </c>
      <c r="J343" s="101">
        <f>(G343+I343)*4+(H343*9)</f>
        <v>137.19999999999999</v>
      </c>
      <c r="K343" s="97" t="s">
        <v>87</v>
      </c>
      <c r="L343" s="51"/>
    </row>
    <row r="344" spans="1:12" ht="15">
      <c r="A344" s="15"/>
      <c r="B344" s="16"/>
      <c r="C344" s="11"/>
      <c r="D344" s="7" t="s">
        <v>22</v>
      </c>
      <c r="E344" s="86" t="s">
        <v>51</v>
      </c>
      <c r="F344" s="110" t="s">
        <v>52</v>
      </c>
      <c r="G344" s="111">
        <v>0.13</v>
      </c>
      <c r="H344" s="93">
        <v>0.02</v>
      </c>
      <c r="I344" s="93">
        <v>15.2</v>
      </c>
      <c r="J344" s="101">
        <f>(G344+I344)*4+(H344*9)</f>
        <v>61.5</v>
      </c>
      <c r="K344" s="97" t="s">
        <v>53</v>
      </c>
      <c r="L344" s="51"/>
    </row>
    <row r="345" spans="1:12" ht="15">
      <c r="A345" s="15"/>
      <c r="B345" s="16"/>
      <c r="C345" s="11"/>
      <c r="D345" s="7" t="s">
        <v>23</v>
      </c>
      <c r="E345" s="72" t="s">
        <v>56</v>
      </c>
      <c r="F345" s="78" t="s">
        <v>57</v>
      </c>
      <c r="G345" s="79">
        <v>2.5499999999999998</v>
      </c>
      <c r="H345" s="75">
        <v>7.56</v>
      </c>
      <c r="I345" s="75">
        <v>18.059999999999999</v>
      </c>
      <c r="J345" s="80">
        <v>150.47999999999999</v>
      </c>
      <c r="K345" s="77" t="s">
        <v>58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v>502</v>
      </c>
      <c r="G349" s="21">
        <f t="shared" ref="G349" si="238">SUM(G342:G348)</f>
        <v>19.439999999999998</v>
      </c>
      <c r="H349" s="21">
        <f t="shared" ref="H349" si="239">SUM(H342:H348)</f>
        <v>19.38</v>
      </c>
      <c r="I349" s="21">
        <f t="shared" ref="I349" si="240">SUM(I342:I348)</f>
        <v>65.7</v>
      </c>
      <c r="J349" s="21">
        <f t="shared" ref="J349" si="241">SUM(J342:J348)</f>
        <v>514.98</v>
      </c>
      <c r="K349" s="27"/>
      <c r="L349" s="21">
        <f t="shared" si="207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2">SUM(G350:G352)</f>
        <v>0</v>
      </c>
      <c r="H353" s="21">
        <f t="shared" ref="H353" si="243">SUM(H350:H352)</f>
        <v>0</v>
      </c>
      <c r="I353" s="21">
        <f t="shared" ref="I353" si="244">SUM(I350:I352)</f>
        <v>0</v>
      </c>
      <c r="J353" s="21">
        <f t="shared" ref="J353" si="245">SUM(J350:J352)</f>
        <v>0</v>
      </c>
      <c r="K353" s="27"/>
      <c r="L353" s="21">
        <f t="shared" ref="L353" ca="1" si="246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47">SUM(G354:G362)</f>
        <v>0</v>
      </c>
      <c r="H363" s="21">
        <f t="shared" ref="H363" si="248">SUM(H354:H362)</f>
        <v>0</v>
      </c>
      <c r="I363" s="21">
        <f t="shared" ref="I363" si="249">SUM(I354:I362)</f>
        <v>0</v>
      </c>
      <c r="J363" s="21">
        <f t="shared" ref="J363" si="250">SUM(J354:J362)</f>
        <v>0</v>
      </c>
      <c r="K363" s="27"/>
      <c r="L363" s="21">
        <f t="shared" ref="L363" ca="1" si="251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f t="shared" ref="L368" ca="1" si="256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7">SUM(G369:G374)</f>
        <v>0</v>
      </c>
      <c r="H375" s="21">
        <f t="shared" ref="H375" si="258">SUM(H369:H374)</f>
        <v>0</v>
      </c>
      <c r="I375" s="21">
        <f t="shared" ref="I375" si="259">SUM(I369:I374)</f>
        <v>0</v>
      </c>
      <c r="J375" s="21">
        <f t="shared" ref="J375" si="260">SUM(J369:J374)</f>
        <v>0</v>
      </c>
      <c r="K375" s="27"/>
      <c r="L375" s="21">
        <f t="shared" ref="L375" ca="1" si="26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2">SUM(G376:G381)</f>
        <v>0</v>
      </c>
      <c r="H382" s="21">
        <f t="shared" ref="H382" si="263">SUM(H376:H381)</f>
        <v>0</v>
      </c>
      <c r="I382" s="21">
        <f t="shared" ref="I382" si="264">SUM(I376:I381)</f>
        <v>0</v>
      </c>
      <c r="J382" s="21">
        <f t="shared" ref="J382" si="265">SUM(J376:J381)</f>
        <v>0</v>
      </c>
      <c r="K382" s="27"/>
      <c r="L382" s="21">
        <f t="shared" ref="L382" ca="1" si="266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502</v>
      </c>
      <c r="G383" s="34">
        <f t="shared" ref="G383" si="267">G349+G353+G363+G368+G375+G382</f>
        <v>19.439999999999998</v>
      </c>
      <c r="H383" s="34">
        <f t="shared" ref="H383" si="268">H349+H353+H363+H368+H375+H382</f>
        <v>19.38</v>
      </c>
      <c r="I383" s="34">
        <f t="shared" ref="I383" si="269">I349+I353+I363+I368+I375+I382</f>
        <v>65.7</v>
      </c>
      <c r="J383" s="34">
        <f t="shared" ref="J383" si="270">J349+J353+J363+J368+J375+J382</f>
        <v>514.98</v>
      </c>
      <c r="K383" s="35"/>
      <c r="L383" s="34">
        <f t="shared" ref="L383" ca="1" si="271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112" t="s">
        <v>96</v>
      </c>
      <c r="F384" s="113" t="s">
        <v>90</v>
      </c>
      <c r="G384" s="88">
        <v>5.43</v>
      </c>
      <c r="H384" s="89">
        <v>4.2300000000000004</v>
      </c>
      <c r="I384" s="89">
        <v>38.270000000000003</v>
      </c>
      <c r="J384" s="95">
        <f>(G384+I384)*4+(H384*9)</f>
        <v>212.87</v>
      </c>
      <c r="K384" s="100" t="s">
        <v>91</v>
      </c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86" t="s">
        <v>76</v>
      </c>
      <c r="F386" s="97" t="s">
        <v>77</v>
      </c>
      <c r="G386" s="92">
        <v>0.2</v>
      </c>
      <c r="H386" s="93">
        <v>0.02</v>
      </c>
      <c r="I386" s="93">
        <v>15</v>
      </c>
      <c r="J386" s="95">
        <f>(G386+I386)*4+(H386*9)</f>
        <v>60.98</v>
      </c>
      <c r="K386" s="97" t="s">
        <v>78</v>
      </c>
      <c r="L386" s="51"/>
    </row>
    <row r="387" spans="1:12" ht="15">
      <c r="A387" s="25"/>
      <c r="B387" s="16"/>
      <c r="C387" s="11"/>
      <c r="D387" s="7" t="s">
        <v>23</v>
      </c>
      <c r="E387" s="72" t="s">
        <v>56</v>
      </c>
      <c r="F387" s="78" t="s">
        <v>57</v>
      </c>
      <c r="G387" s="79">
        <v>2.5499999999999998</v>
      </c>
      <c r="H387" s="75">
        <v>7.56</v>
      </c>
      <c r="I387" s="75">
        <v>18.059999999999999</v>
      </c>
      <c r="J387" s="80">
        <v>150.47999999999999</v>
      </c>
      <c r="K387" s="77" t="s">
        <v>58</v>
      </c>
      <c r="L387" s="51"/>
    </row>
    <row r="388" spans="1:12" ht="15">
      <c r="A388" s="25"/>
      <c r="B388" s="16"/>
      <c r="C388" s="11"/>
      <c r="D388" s="7" t="s">
        <v>24</v>
      </c>
      <c r="E388" s="104" t="s">
        <v>79</v>
      </c>
      <c r="F388" s="105" t="s">
        <v>80</v>
      </c>
      <c r="G388" s="106">
        <v>0.56000000000000005</v>
      </c>
      <c r="H388" s="107">
        <v>0.56000000000000005</v>
      </c>
      <c r="I388" s="107">
        <v>13.72</v>
      </c>
      <c r="J388" s="108">
        <f>(G388+I388)*4+(H388*9)</f>
        <v>62.160000000000004</v>
      </c>
      <c r="K388" s="109" t="s">
        <v>81</v>
      </c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v>605</v>
      </c>
      <c r="G391" s="21">
        <f t="shared" ref="G391" si="272">SUM(G384:G390)</f>
        <v>8.74</v>
      </c>
      <c r="H391" s="21">
        <f t="shared" ref="H391" si="273">SUM(H384:H390)</f>
        <v>12.37</v>
      </c>
      <c r="I391" s="21">
        <f t="shared" ref="I391" si="274">SUM(I384:I390)</f>
        <v>85.05</v>
      </c>
      <c r="J391" s="21">
        <f t="shared" ref="J391" si="275">SUM(J384:J390)</f>
        <v>486.49000000000007</v>
      </c>
      <c r="K391" s="27"/>
      <c r="L391" s="21">
        <f t="shared" ref="L391:L433" si="276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7">SUM(G392:G394)</f>
        <v>0</v>
      </c>
      <c r="H395" s="21">
        <f t="shared" ref="H395" si="278">SUM(H392:H394)</f>
        <v>0</v>
      </c>
      <c r="I395" s="21">
        <f t="shared" ref="I395" si="279">SUM(I392:I394)</f>
        <v>0</v>
      </c>
      <c r="J395" s="21">
        <f t="shared" ref="J395" si="280">SUM(J392:J394)</f>
        <v>0</v>
      </c>
      <c r="K395" s="27"/>
      <c r="L395" s="21">
        <f t="shared" ref="L395" ca="1" si="281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82">SUM(G396:G404)</f>
        <v>0</v>
      </c>
      <c r="H405" s="21">
        <f t="shared" ref="H405" si="283">SUM(H396:H404)</f>
        <v>0</v>
      </c>
      <c r="I405" s="21">
        <f t="shared" ref="I405" si="284">SUM(I396:I404)</f>
        <v>0</v>
      </c>
      <c r="J405" s="21">
        <f t="shared" ref="J405" si="285">SUM(J396:J404)</f>
        <v>0</v>
      </c>
      <c r="K405" s="27"/>
      <c r="L405" s="21">
        <f t="shared" ref="L405" ca="1" si="286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7">SUM(G406:G409)</f>
        <v>0</v>
      </c>
      <c r="H410" s="21">
        <f t="shared" ref="H410" si="288">SUM(H406:H409)</f>
        <v>0</v>
      </c>
      <c r="I410" s="21">
        <f t="shared" ref="I410" si="289">SUM(I406:I409)</f>
        <v>0</v>
      </c>
      <c r="J410" s="21">
        <f t="shared" ref="J410" si="290">SUM(J406:J409)</f>
        <v>0</v>
      </c>
      <c r="K410" s="27"/>
      <c r="L410" s="21">
        <f t="shared" ref="L410" ca="1" si="291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2">SUM(G411:G416)</f>
        <v>0</v>
      </c>
      <c r="H417" s="21">
        <f t="shared" ref="H417" si="293">SUM(H411:H416)</f>
        <v>0</v>
      </c>
      <c r="I417" s="21">
        <f t="shared" ref="I417" si="294">SUM(I411:I416)</f>
        <v>0</v>
      </c>
      <c r="J417" s="21">
        <f t="shared" ref="J417" si="295">SUM(J411:J416)</f>
        <v>0</v>
      </c>
      <c r="K417" s="27"/>
      <c r="L417" s="21">
        <f t="shared" ref="L417" ca="1" si="296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7">SUM(G418:G423)</f>
        <v>0</v>
      </c>
      <c r="H424" s="21">
        <f t="shared" ref="H424" si="298">SUM(H418:H423)</f>
        <v>0</v>
      </c>
      <c r="I424" s="21">
        <f t="shared" ref="I424" si="299">SUM(I418:I423)</f>
        <v>0</v>
      </c>
      <c r="J424" s="21">
        <f t="shared" ref="J424" si="300">SUM(J418:J423)</f>
        <v>0</v>
      </c>
      <c r="K424" s="27"/>
      <c r="L424" s="21">
        <f t="shared" ref="L424" ca="1" si="301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605</v>
      </c>
      <c r="G425" s="34">
        <f t="shared" ref="G425" si="302">G391+G395+G405+G410+G417+G424</f>
        <v>8.74</v>
      </c>
      <c r="H425" s="34">
        <f t="shared" ref="H425" si="303">H391+H395+H405+H410+H417+H424</f>
        <v>12.37</v>
      </c>
      <c r="I425" s="34">
        <f t="shared" ref="I425" si="304">I391+I395+I405+I410+I417+I424</f>
        <v>85.05</v>
      </c>
      <c r="J425" s="34">
        <f t="shared" ref="J425" si="305">J391+J395+J405+J410+J417+J424</f>
        <v>486.49000000000007</v>
      </c>
      <c r="K425" s="35"/>
      <c r="L425" s="34">
        <f t="shared" ref="L425" ca="1" si="306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86" t="s">
        <v>97</v>
      </c>
      <c r="F426" s="87" t="s">
        <v>98</v>
      </c>
      <c r="G426" s="92">
        <v>26.1</v>
      </c>
      <c r="H426" s="93">
        <v>23</v>
      </c>
      <c r="I426" s="93">
        <v>53.5</v>
      </c>
      <c r="J426" s="94">
        <f>(G426+I426)*4+(H426*9)</f>
        <v>525.4</v>
      </c>
      <c r="K426" s="97" t="s">
        <v>99</v>
      </c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91" t="s">
        <v>63</v>
      </c>
      <c r="F428" s="87" t="s">
        <v>64</v>
      </c>
      <c r="G428" s="92">
        <v>0.7</v>
      </c>
      <c r="H428" s="93">
        <v>0.3</v>
      </c>
      <c r="I428" s="93">
        <v>20.76</v>
      </c>
      <c r="J428" s="94">
        <f>(G428+I428)*4+(H428*9)</f>
        <v>88.54</v>
      </c>
      <c r="K428" s="97" t="s">
        <v>67</v>
      </c>
      <c r="L428" s="51"/>
    </row>
    <row r="429" spans="1:12" ht="15">
      <c r="A429" s="25"/>
      <c r="B429" s="16"/>
      <c r="C429" s="11"/>
      <c r="D429" s="7" t="s">
        <v>23</v>
      </c>
      <c r="E429" s="86" t="s">
        <v>54</v>
      </c>
      <c r="F429" s="87" t="s">
        <v>55</v>
      </c>
      <c r="G429" s="92">
        <v>2.4700000000000002</v>
      </c>
      <c r="H429" s="93">
        <v>0.31</v>
      </c>
      <c r="I429" s="93">
        <v>17.93</v>
      </c>
      <c r="J429" s="95">
        <f>(G429+I429)*4+(H429*9)</f>
        <v>84.39</v>
      </c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v>520</v>
      </c>
      <c r="G433" s="21">
        <f t="shared" ref="G433" si="307">SUM(G426:G432)</f>
        <v>29.27</v>
      </c>
      <c r="H433" s="21">
        <f t="shared" ref="H433" si="308">SUM(H426:H432)</f>
        <v>23.61</v>
      </c>
      <c r="I433" s="21">
        <f t="shared" ref="I433" si="309">SUM(I426:I432)</f>
        <v>92.19</v>
      </c>
      <c r="J433" s="21">
        <f t="shared" ref="J433" si="310">SUM(J426:J432)</f>
        <v>698.32999999999993</v>
      </c>
      <c r="K433" s="27"/>
      <c r="L433" s="21">
        <f t="shared" si="276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1">SUM(G434:G436)</f>
        <v>0</v>
      </c>
      <c r="H437" s="21">
        <f t="shared" ref="H437" si="312">SUM(H434:H436)</f>
        <v>0</v>
      </c>
      <c r="I437" s="21">
        <f t="shared" ref="I437" si="313">SUM(I434:I436)</f>
        <v>0</v>
      </c>
      <c r="J437" s="21">
        <f t="shared" ref="J437" si="314">SUM(J434:J436)</f>
        <v>0</v>
      </c>
      <c r="K437" s="27"/>
      <c r="L437" s="21">
        <f t="shared" ref="L437" ca="1" si="315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16">SUM(G438:G446)</f>
        <v>0</v>
      </c>
      <c r="H447" s="21">
        <f t="shared" ref="H447" si="317">SUM(H438:H446)</f>
        <v>0</v>
      </c>
      <c r="I447" s="21">
        <f t="shared" ref="I447" si="318">SUM(I438:I446)</f>
        <v>0</v>
      </c>
      <c r="J447" s="21">
        <f t="shared" ref="J447" si="319">SUM(J438:J446)</f>
        <v>0</v>
      </c>
      <c r="K447" s="27"/>
      <c r="L447" s="21">
        <f t="shared" ref="L447" ca="1" si="320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1">SUM(G448:G451)</f>
        <v>0</v>
      </c>
      <c r="H452" s="21">
        <f t="shared" ref="H452" si="322">SUM(H448:H451)</f>
        <v>0</v>
      </c>
      <c r="I452" s="21">
        <f t="shared" ref="I452" si="323">SUM(I448:I451)</f>
        <v>0</v>
      </c>
      <c r="J452" s="21">
        <f t="shared" ref="J452" si="324">SUM(J448:J451)</f>
        <v>0</v>
      </c>
      <c r="K452" s="27"/>
      <c r="L452" s="21">
        <f t="shared" ref="L452" ca="1" si="325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6">SUM(G453:G458)</f>
        <v>0</v>
      </c>
      <c r="H459" s="21">
        <f t="shared" ref="H459" si="327">SUM(H453:H458)</f>
        <v>0</v>
      </c>
      <c r="I459" s="21">
        <f t="shared" ref="I459" si="328">SUM(I453:I458)</f>
        <v>0</v>
      </c>
      <c r="J459" s="21">
        <f t="shared" ref="J459" si="329">SUM(J453:J458)</f>
        <v>0</v>
      </c>
      <c r="K459" s="27"/>
      <c r="L459" s="21">
        <f t="shared" ref="L459" ca="1" si="330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1">SUM(G460:G465)</f>
        <v>0</v>
      </c>
      <c r="H466" s="21">
        <f t="shared" ref="H466" si="332">SUM(H460:H465)</f>
        <v>0</v>
      </c>
      <c r="I466" s="21">
        <f t="shared" ref="I466" si="333">SUM(I460:I465)</f>
        <v>0</v>
      </c>
      <c r="J466" s="21">
        <f t="shared" ref="J466" si="334">SUM(J460:J465)</f>
        <v>0</v>
      </c>
      <c r="K466" s="27"/>
      <c r="L466" s="21">
        <f t="shared" ref="L466" ca="1" si="335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520</v>
      </c>
      <c r="G467" s="34">
        <f t="shared" ref="G467" si="336">G433+G437+G447+G452+G459+G466</f>
        <v>29.27</v>
      </c>
      <c r="H467" s="34">
        <f t="shared" ref="H467" si="337">H433+H437+H447+H452+H459+H466</f>
        <v>23.61</v>
      </c>
      <c r="I467" s="34">
        <f t="shared" ref="I467" si="338">I433+I437+I447+I452+I459+I466</f>
        <v>92.19</v>
      </c>
      <c r="J467" s="34">
        <f t="shared" ref="J467" si="339">J433+J437+J447+J452+J459+J466</f>
        <v>698.32999999999993</v>
      </c>
      <c r="K467" s="35"/>
      <c r="L467" s="34">
        <f t="shared" ref="L467" ca="1" si="340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86" t="s">
        <v>100</v>
      </c>
      <c r="F468" s="48">
        <v>140</v>
      </c>
      <c r="G468" s="48">
        <v>13.6</v>
      </c>
      <c r="H468" s="48">
        <v>24.1</v>
      </c>
      <c r="I468" s="48">
        <v>16.3</v>
      </c>
      <c r="J468" s="48">
        <v>337.22</v>
      </c>
      <c r="K468" s="97" t="s">
        <v>102</v>
      </c>
      <c r="L468" s="48"/>
    </row>
    <row r="469" spans="1:12" ht="15">
      <c r="A469" s="25"/>
      <c r="B469" s="16"/>
      <c r="C469" s="11"/>
      <c r="D469" s="6"/>
      <c r="E469" s="86" t="s">
        <v>101</v>
      </c>
      <c r="F469" s="97">
        <v>150</v>
      </c>
      <c r="G469" s="92">
        <v>8.6</v>
      </c>
      <c r="H469" s="93">
        <v>6.09</v>
      </c>
      <c r="I469" s="93">
        <v>28.64</v>
      </c>
      <c r="J469" s="95">
        <f>(G469+I469)*4+(H469*9)</f>
        <v>203.77</v>
      </c>
      <c r="K469" s="103" t="s">
        <v>103</v>
      </c>
      <c r="L469" s="51"/>
    </row>
    <row r="470" spans="1:12" ht="15">
      <c r="A470" s="25"/>
      <c r="B470" s="16"/>
      <c r="C470" s="11"/>
      <c r="D470" s="7" t="s">
        <v>22</v>
      </c>
      <c r="E470" s="86" t="s">
        <v>76</v>
      </c>
      <c r="F470" s="97" t="s">
        <v>77</v>
      </c>
      <c r="G470" s="92">
        <v>0.2</v>
      </c>
      <c r="H470" s="93">
        <v>0.02</v>
      </c>
      <c r="I470" s="93">
        <v>15</v>
      </c>
      <c r="J470" s="95">
        <f>(G470+I470)*4+(H470*9)</f>
        <v>60.98</v>
      </c>
      <c r="K470" s="97" t="s">
        <v>104</v>
      </c>
      <c r="L470" s="51"/>
    </row>
    <row r="471" spans="1:12" ht="15">
      <c r="A471" s="25"/>
      <c r="B471" s="16"/>
      <c r="C471" s="11"/>
      <c r="D471" s="7" t="s">
        <v>23</v>
      </c>
      <c r="E471" s="86" t="s">
        <v>54</v>
      </c>
      <c r="F471" s="87" t="s">
        <v>55</v>
      </c>
      <c r="G471" s="92">
        <v>2.4700000000000002</v>
      </c>
      <c r="H471" s="93">
        <v>0.31</v>
      </c>
      <c r="I471" s="93">
        <v>17.93</v>
      </c>
      <c r="J471" s="95">
        <f>(G471+I471)*4+(H471*9)</f>
        <v>84.39</v>
      </c>
      <c r="K471" s="97" t="s">
        <v>78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v>535</v>
      </c>
      <c r="G475" s="21">
        <f t="shared" ref="G475" si="341">SUM(G468:G474)</f>
        <v>24.869999999999997</v>
      </c>
      <c r="H475" s="21">
        <f t="shared" ref="H475" si="342">SUM(H468:H474)</f>
        <v>30.52</v>
      </c>
      <c r="I475" s="21">
        <f t="shared" ref="I475" si="343">SUM(I468:I474)</f>
        <v>77.87</v>
      </c>
      <c r="J475" s="21">
        <f t="shared" ref="J475" si="344">SUM(J468:J474)</f>
        <v>686.36</v>
      </c>
      <c r="K475" s="27"/>
      <c r="L475" s="21">
        <f t="shared" ref="L475:L517" si="345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6">SUM(G476:G478)</f>
        <v>0</v>
      </c>
      <c r="H479" s="21">
        <f t="shared" ref="H479" si="347">SUM(H476:H478)</f>
        <v>0</v>
      </c>
      <c r="I479" s="21">
        <f t="shared" ref="I479" si="348">SUM(I476:I478)</f>
        <v>0</v>
      </c>
      <c r="J479" s="21">
        <f t="shared" ref="J479" si="349">SUM(J476:J478)</f>
        <v>0</v>
      </c>
      <c r="K479" s="27"/>
      <c r="L479" s="21">
        <f t="shared" ref="L479" ca="1" si="350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51">SUM(G480:G488)</f>
        <v>0</v>
      </c>
      <c r="H489" s="21">
        <f t="shared" ref="H489" si="352">SUM(H480:H488)</f>
        <v>0</v>
      </c>
      <c r="I489" s="21">
        <f t="shared" ref="I489" si="353">SUM(I480:I488)</f>
        <v>0</v>
      </c>
      <c r="J489" s="21">
        <f t="shared" ref="J489" si="354">SUM(J480:J488)</f>
        <v>0</v>
      </c>
      <c r="K489" s="27"/>
      <c r="L489" s="21">
        <f t="shared" ref="L489" ca="1" si="355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6">SUM(G490:G493)</f>
        <v>0</v>
      </c>
      <c r="H494" s="21">
        <f t="shared" ref="H494" si="357">SUM(H490:H493)</f>
        <v>0</v>
      </c>
      <c r="I494" s="21">
        <f t="shared" ref="I494" si="358">SUM(I490:I493)</f>
        <v>0</v>
      </c>
      <c r="J494" s="21">
        <f t="shared" ref="J494" si="359">SUM(J490:J493)</f>
        <v>0</v>
      </c>
      <c r="K494" s="27"/>
      <c r="L494" s="21">
        <f t="shared" ref="L494" ca="1" si="360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1">SUM(G495:G500)</f>
        <v>0</v>
      </c>
      <c r="H501" s="21">
        <f t="shared" ref="H501" si="362">SUM(H495:H500)</f>
        <v>0</v>
      </c>
      <c r="I501" s="21">
        <f t="shared" ref="I501" si="363">SUM(I495:I500)</f>
        <v>0</v>
      </c>
      <c r="J501" s="21">
        <f t="shared" ref="J501" si="364">SUM(J495:J500)</f>
        <v>0</v>
      </c>
      <c r="K501" s="27"/>
      <c r="L501" s="21">
        <f t="shared" ref="L501" ca="1" si="365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6">SUM(G502:G507)</f>
        <v>0</v>
      </c>
      <c r="H508" s="21">
        <f t="shared" ref="H508" si="367">SUM(H502:H507)</f>
        <v>0</v>
      </c>
      <c r="I508" s="21">
        <f t="shared" ref="I508" si="368">SUM(I502:I507)</f>
        <v>0</v>
      </c>
      <c r="J508" s="21">
        <f t="shared" ref="J508" si="369">SUM(J502:J507)</f>
        <v>0</v>
      </c>
      <c r="K508" s="27"/>
      <c r="L508" s="21">
        <f t="shared" ref="L508" ca="1" si="370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535</v>
      </c>
      <c r="G509" s="34">
        <f t="shared" ref="G509" si="371">G475+G479+G489+G494+G501+G508</f>
        <v>24.869999999999997</v>
      </c>
      <c r="H509" s="34">
        <f t="shared" ref="H509" si="372">H475+H479+H489+H494+H501+H508</f>
        <v>30.52</v>
      </c>
      <c r="I509" s="34">
        <f t="shared" ref="I509" si="373">I475+I479+I489+I494+I501+I508</f>
        <v>77.87</v>
      </c>
      <c r="J509" s="34">
        <f t="shared" ref="J509" si="374">J475+J479+J489+J494+J501+J508</f>
        <v>686.36</v>
      </c>
      <c r="K509" s="35"/>
      <c r="L509" s="34">
        <f t="shared" ref="L509" ca="1" si="375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6">SUM(G510:G516)</f>
        <v>0</v>
      </c>
      <c r="H517" s="21">
        <f t="shared" ref="H517" si="377">SUM(H510:H516)</f>
        <v>0</v>
      </c>
      <c r="I517" s="21">
        <f t="shared" ref="I517" si="378">SUM(I510:I516)</f>
        <v>0</v>
      </c>
      <c r="J517" s="21">
        <f t="shared" ref="J517" si="379">SUM(J510:J516)</f>
        <v>0</v>
      </c>
      <c r="K517" s="27"/>
      <c r="L517" s="21">
        <f t="shared" si="345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0">SUM(G518:G520)</f>
        <v>0</v>
      </c>
      <c r="H521" s="21">
        <f t="shared" ref="H521" si="381">SUM(H518:H520)</f>
        <v>0</v>
      </c>
      <c r="I521" s="21">
        <f t="shared" ref="I521" si="382">SUM(I518:I520)</f>
        <v>0</v>
      </c>
      <c r="J521" s="21">
        <f t="shared" ref="J521" si="383">SUM(J518:J520)</f>
        <v>0</v>
      </c>
      <c r="K521" s="27"/>
      <c r="L521" s="21">
        <f t="shared" ref="L521" ca="1" si="384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5">SUM(G522:G530)</f>
        <v>0</v>
      </c>
      <c r="H531" s="21">
        <f t="shared" ref="H531" si="386">SUM(H522:H530)</f>
        <v>0</v>
      </c>
      <c r="I531" s="21">
        <f t="shared" ref="I531" si="387">SUM(I522:I530)</f>
        <v>0</v>
      </c>
      <c r="J531" s="21">
        <f t="shared" ref="J531" si="388">SUM(J522:J530)</f>
        <v>0</v>
      </c>
      <c r="K531" s="27"/>
      <c r="L531" s="21">
        <f t="shared" ref="L531" ca="1" si="389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0">SUM(G532:G535)</f>
        <v>0</v>
      </c>
      <c r="H536" s="21">
        <f t="shared" ref="H536" si="391">SUM(H532:H535)</f>
        <v>0</v>
      </c>
      <c r="I536" s="21">
        <f t="shared" ref="I536" si="392">SUM(I532:I535)</f>
        <v>0</v>
      </c>
      <c r="J536" s="21">
        <f t="shared" ref="J536" si="393">SUM(J532:J535)</f>
        <v>0</v>
      </c>
      <c r="K536" s="27"/>
      <c r="L536" s="21">
        <f t="shared" ref="L536" ca="1" si="394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5">SUM(G537:G542)</f>
        <v>0</v>
      </c>
      <c r="H543" s="21">
        <f t="shared" ref="H543" si="396">SUM(H537:H542)</f>
        <v>0</v>
      </c>
      <c r="I543" s="21">
        <f t="shared" ref="I543" si="397">SUM(I537:I542)</f>
        <v>0</v>
      </c>
      <c r="J543" s="21">
        <f t="shared" ref="J543" si="398">SUM(J537:J542)</f>
        <v>0</v>
      </c>
      <c r="K543" s="27"/>
      <c r="L543" s="21">
        <f t="shared" ref="L543" ca="1" si="399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0">SUM(G544:G549)</f>
        <v>0</v>
      </c>
      <c r="H550" s="21">
        <f t="shared" ref="H550" si="401">SUM(H544:H549)</f>
        <v>0</v>
      </c>
      <c r="I550" s="21">
        <f t="shared" ref="I550" si="402">SUM(I544:I549)</f>
        <v>0</v>
      </c>
      <c r="J550" s="21">
        <f t="shared" ref="J550" si="403">SUM(J544:J549)</f>
        <v>0</v>
      </c>
      <c r="K550" s="27"/>
      <c r="L550" s="21">
        <f t="shared" ref="L550" ca="1" si="404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05">G517+G521+G531+G536+G543+G550</f>
        <v>0</v>
      </c>
      <c r="H551" s="34">
        <f t="shared" ref="H551" si="406">H517+H521+H531+H536+H543+H550</f>
        <v>0</v>
      </c>
      <c r="I551" s="34">
        <f t="shared" ref="I551" si="407">I517+I521+I531+I536+I543+I550</f>
        <v>0</v>
      </c>
      <c r="J551" s="34">
        <f t="shared" ref="J551" si="408">J517+J521+J531+J536+J543+J550</f>
        <v>0</v>
      </c>
      <c r="K551" s="35"/>
      <c r="L551" s="34">
        <f t="shared" ref="L551" ca="1" si="409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0">SUM(G552:G558)</f>
        <v>0</v>
      </c>
      <c r="H559" s="21">
        <f t="shared" ref="H559" si="411">SUM(H552:H558)</f>
        <v>0</v>
      </c>
      <c r="I559" s="21">
        <f t="shared" ref="I559" si="412">SUM(I552:I558)</f>
        <v>0</v>
      </c>
      <c r="J559" s="21">
        <f t="shared" ref="J559" si="413">SUM(J552:J558)</f>
        <v>0</v>
      </c>
      <c r="K559" s="27"/>
      <c r="L559" s="21">
        <f t="shared" ref="L559" si="414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5">SUM(G560:G562)</f>
        <v>0</v>
      </c>
      <c r="H563" s="21">
        <f t="shared" ref="H563" si="416">SUM(H560:H562)</f>
        <v>0</v>
      </c>
      <c r="I563" s="21">
        <f t="shared" ref="I563" si="417">SUM(I560:I562)</f>
        <v>0</v>
      </c>
      <c r="J563" s="21">
        <f t="shared" ref="J563" si="418">SUM(J560:J562)</f>
        <v>0</v>
      </c>
      <c r="K563" s="27"/>
      <c r="L563" s="21">
        <f t="shared" ref="L563" ca="1" si="419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0">SUM(G564:G572)</f>
        <v>0</v>
      </c>
      <c r="H573" s="21">
        <f t="shared" ref="H573" si="421">SUM(H564:H572)</f>
        <v>0</v>
      </c>
      <c r="I573" s="21">
        <f t="shared" ref="I573" si="422">SUM(I564:I572)</f>
        <v>0</v>
      </c>
      <c r="J573" s="21">
        <f t="shared" ref="J573" si="423">SUM(J564:J572)</f>
        <v>0</v>
      </c>
      <c r="K573" s="27"/>
      <c r="L573" s="21">
        <f t="shared" ref="L573" ca="1" si="424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5">SUM(G574:G577)</f>
        <v>0</v>
      </c>
      <c r="H578" s="21">
        <f t="shared" ref="H578" si="426">SUM(H574:H577)</f>
        <v>0</v>
      </c>
      <c r="I578" s="21">
        <f t="shared" ref="I578" si="427">SUM(I574:I577)</f>
        <v>0</v>
      </c>
      <c r="J578" s="21">
        <f t="shared" ref="J578" si="428">SUM(J574:J577)</f>
        <v>0</v>
      </c>
      <c r="K578" s="27"/>
      <c r="L578" s="21">
        <f t="shared" ref="L578" ca="1" si="429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0">SUM(G579:G584)</f>
        <v>0</v>
      </c>
      <c r="H585" s="21">
        <f t="shared" ref="H585" si="431">SUM(H579:H584)</f>
        <v>0</v>
      </c>
      <c r="I585" s="21">
        <f t="shared" ref="I585" si="432">SUM(I579:I584)</f>
        <v>0</v>
      </c>
      <c r="J585" s="21">
        <f t="shared" ref="J585" si="433">SUM(J579:J584)</f>
        <v>0</v>
      </c>
      <c r="K585" s="27"/>
      <c r="L585" s="21">
        <f t="shared" ref="L585" ca="1" si="434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5">SUM(G586:G591)</f>
        <v>0</v>
      </c>
      <c r="H592" s="21">
        <f t="shared" ref="H592" si="436">SUM(H586:H591)</f>
        <v>0</v>
      </c>
      <c r="I592" s="21">
        <f t="shared" ref="I592" si="437">SUM(I586:I591)</f>
        <v>0</v>
      </c>
      <c r="J592" s="21">
        <f t="shared" ref="J592" si="438">SUM(J586:J591)</f>
        <v>0</v>
      </c>
      <c r="K592" s="27"/>
      <c r="L592" s="21">
        <f t="shared" ref="L592" ca="1" si="439">SUM(L586:L594)</f>
        <v>0</v>
      </c>
    </row>
    <row r="593" spans="1:12" ht="15.75" thickBot="1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40">G559+G563+G573+G578+G585+G592</f>
        <v>0</v>
      </c>
      <c r="H593" s="40">
        <f t="shared" ref="H593" si="441">H559+H563+H573+H578+H585+H592</f>
        <v>0</v>
      </c>
      <c r="I593" s="40">
        <f t="shared" ref="I593" si="442">I559+I563+I573+I578+I585+I592</f>
        <v>0</v>
      </c>
      <c r="J593" s="40">
        <f t="shared" ref="J593" si="443">J559+J563+J573+J578+J585+J592</f>
        <v>0</v>
      </c>
      <c r="K593" s="41"/>
      <c r="L593" s="34">
        <f ca="1">L559+L563+L573+L578+L585+L592</f>
        <v>0</v>
      </c>
    </row>
    <row r="594" spans="1:12" ht="13.5" thickBot="1">
      <c r="A594" s="29"/>
      <c r="B594" s="30"/>
      <c r="C594" s="60" t="s">
        <v>5</v>
      </c>
      <c r="D594" s="60"/>
      <c r="E594" s="60"/>
      <c r="F594" s="42"/>
      <c r="G594" s="115">
        <v>191.5</v>
      </c>
      <c r="H594" s="115">
        <v>215.8</v>
      </c>
      <c r="I594" s="115">
        <v>786</v>
      </c>
      <c r="J594" s="115">
        <v>5852.1</v>
      </c>
      <c r="K594" s="42"/>
      <c r="L594" s="42" t="e">
        <f t="shared" ref="G594:L594" ca="1" si="444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2022-05-16T14:23:56Z</dcterms:created>
  <dcterms:modified xsi:type="dcterms:W3CDTF">2024-02-13T05:55:37Z</dcterms:modified>
</cp:coreProperties>
</file>